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4795" windowHeight="11955"/>
  </bookViews>
  <sheets>
    <sheet name="Energieträger-Umrechnung" sheetId="1" r:id="rId1"/>
  </sheets>
  <calcPr calcId="145621"/>
</workbook>
</file>

<file path=xl/calcChain.xml><?xml version="1.0" encoding="utf-8"?>
<calcChain xmlns="http://schemas.openxmlformats.org/spreadsheetml/2006/main">
  <c r="F29" i="1" l="1"/>
  <c r="F28" i="1"/>
  <c r="F19" i="1"/>
  <c r="F10" i="1"/>
  <c r="F9" i="1"/>
  <c r="F8" i="1"/>
  <c r="F7" i="1"/>
  <c r="F6" i="1"/>
  <c r="D6" i="1"/>
  <c r="D29" i="1"/>
  <c r="D28" i="1"/>
  <c r="D19" i="1"/>
  <c r="D7" i="1"/>
  <c r="D8" i="1"/>
  <c r="D9" i="1"/>
  <c r="D10" i="1"/>
  <c r="F32" i="1" l="1"/>
  <c r="F31" i="1"/>
  <c r="D32" i="1"/>
  <c r="D31" i="1"/>
  <c r="C33" i="1"/>
  <c r="G30" i="1"/>
  <c r="F30" i="1"/>
  <c r="D30" i="1"/>
  <c r="G29" i="1"/>
  <c r="H29" i="1" l="1"/>
  <c r="H30" i="1"/>
  <c r="E33" i="1"/>
  <c r="G4" i="1"/>
  <c r="G5" i="1"/>
  <c r="G6" i="1"/>
  <c r="G7" i="1"/>
  <c r="G8" i="1"/>
  <c r="G9" i="1"/>
  <c r="G10" i="1"/>
  <c r="G11" i="1"/>
  <c r="G12" i="1"/>
  <c r="G13" i="1"/>
  <c r="G14" i="1"/>
  <c r="G15" i="1"/>
  <c r="G16" i="1"/>
  <c r="G17" i="1"/>
  <c r="G18" i="1"/>
  <c r="G19" i="1"/>
  <c r="G20" i="1"/>
  <c r="G21" i="1"/>
  <c r="G22" i="1"/>
  <c r="G23" i="1"/>
  <c r="G24" i="1"/>
  <c r="G25" i="1"/>
  <c r="G26" i="1"/>
  <c r="G27" i="1"/>
  <c r="G28" i="1"/>
  <c r="G31" i="1"/>
  <c r="G32" i="1"/>
  <c r="H23" i="1"/>
  <c r="H26" i="1"/>
  <c r="H27" i="1"/>
  <c r="F4" i="1"/>
  <c r="F5" i="1"/>
  <c r="F11" i="1"/>
  <c r="F12" i="1"/>
  <c r="F13" i="1"/>
  <c r="F14" i="1"/>
  <c r="F15" i="1"/>
  <c r="F16" i="1"/>
  <c r="F17" i="1"/>
  <c r="F18" i="1"/>
  <c r="F20" i="1"/>
  <c r="H20" i="1" s="1"/>
  <c r="F21" i="1"/>
  <c r="F22" i="1"/>
  <c r="F23" i="1"/>
  <c r="F24" i="1"/>
  <c r="F25" i="1"/>
  <c r="F26" i="1"/>
  <c r="F27" i="1"/>
  <c r="D4" i="1"/>
  <c r="D5" i="1"/>
  <c r="D11" i="1"/>
  <c r="D12" i="1"/>
  <c r="D13" i="1"/>
  <c r="D14" i="1"/>
  <c r="D15" i="1"/>
  <c r="D16" i="1"/>
  <c r="D17" i="1"/>
  <c r="D18" i="1"/>
  <c r="D20" i="1"/>
  <c r="D21" i="1"/>
  <c r="D22" i="1"/>
  <c r="D23" i="1"/>
  <c r="D24" i="1"/>
  <c r="H24" i="1" s="1"/>
  <c r="D25" i="1"/>
  <c r="H25" i="1" s="1"/>
  <c r="D26" i="1"/>
  <c r="D27" i="1"/>
  <c r="H28" i="1"/>
  <c r="H32" i="1"/>
  <c r="G3" i="1"/>
  <c r="F3" i="1"/>
  <c r="D3" i="1"/>
  <c r="H31" i="1" l="1"/>
  <c r="H16" i="1"/>
  <c r="H22" i="1"/>
  <c r="H18" i="1"/>
  <c r="H10" i="1"/>
  <c r="H6" i="1"/>
  <c r="H21" i="1"/>
  <c r="D33" i="1"/>
  <c r="F33" i="1"/>
  <c r="H14" i="1"/>
  <c r="H17" i="1"/>
  <c r="H9" i="1"/>
  <c r="H12" i="1"/>
  <c r="H8" i="1"/>
  <c r="H4" i="1"/>
  <c r="H15" i="1"/>
  <c r="H11" i="1"/>
  <c r="H7" i="1"/>
  <c r="H5" i="1"/>
  <c r="H13" i="1"/>
  <c r="H3" i="1"/>
  <c r="G33" i="1"/>
  <c r="H19" i="1"/>
  <c r="H33" i="1" l="1"/>
</calcChain>
</file>

<file path=xl/sharedStrings.xml><?xml version="1.0" encoding="utf-8"?>
<sst xmlns="http://schemas.openxmlformats.org/spreadsheetml/2006/main" count="108" uniqueCount="48">
  <si>
    <t>Energieträger</t>
  </si>
  <si>
    <t>GWh</t>
  </si>
  <si>
    <t>Steinkohle</t>
  </si>
  <si>
    <t>Braunkohle</t>
  </si>
  <si>
    <t>Koks</t>
  </si>
  <si>
    <t>Benzin</t>
  </si>
  <si>
    <t>Diesel</t>
  </si>
  <si>
    <t>Petroleum</t>
  </si>
  <si>
    <t>Heizöl</t>
  </si>
  <si>
    <t>Flüssiggas</t>
  </si>
  <si>
    <t>Naturgas</t>
  </si>
  <si>
    <t>Brennholz</t>
  </si>
  <si>
    <t>Ind.abfälle</t>
  </si>
  <si>
    <t>Holzabfälle</t>
  </si>
  <si>
    <t>Ablaugen</t>
  </si>
  <si>
    <t>Biogas</t>
  </si>
  <si>
    <t>Biodiesel</t>
  </si>
  <si>
    <t>BK-Briketts</t>
  </si>
  <si>
    <t>Brenntorf</t>
  </si>
  <si>
    <t>Raff.restgas</t>
  </si>
  <si>
    <t>Sonst. Prod. d. Erdölverarb.</t>
  </si>
  <si>
    <t>Gichtgas</t>
  </si>
  <si>
    <t>Kokereigas</t>
  </si>
  <si>
    <t>Holzkohle</t>
  </si>
  <si>
    <t>Klärgas</t>
  </si>
  <si>
    <t>Bioethanol</t>
  </si>
  <si>
    <t>Sonst. biog. flüssig</t>
  </si>
  <si>
    <t>Sonst. biog. fest</t>
  </si>
  <si>
    <t>Summe</t>
  </si>
  <si>
    <t>TJ/Tonne</t>
  </si>
  <si>
    <t>Gasöl f. Heizzwecke</t>
  </si>
  <si>
    <t>Pellets, Holzbriketts</t>
  </si>
  <si>
    <t>Umrechnungsfaktoren</t>
  </si>
  <si>
    <t>Heizwert lt. EEffG</t>
  </si>
  <si>
    <t>Einheit</t>
  </si>
  <si>
    <t>TJ/1000 m³</t>
  </si>
  <si>
    <t>Energieträgerabsatz an Endkunden in Österreich für energetische Zwecke</t>
  </si>
  <si>
    <t>Fernwärme, Umgebungswärme, etc.</t>
  </si>
  <si>
    <t>Elektrische Energie</t>
  </si>
  <si>
    <t>*) Hier können jene Mengen in Abzug gebracht werden, die von den Endkunden nicht für energetische Zwecke eingesetzt werden. Energieverbrauchende Unternehmen, die einen hohen Anteil an nicht energetischem Verbrauch aufweisen, können diese Mengen mitunter quantifizieren. Sollten Informationen über den nicht-energetischen Verbrauch der von Ihnen gelieferten Mengen vorliegen, können diese hier in Abzug gebracht werden.</t>
  </si>
  <si>
    <r>
      <t xml:space="preserve">abzüglich jener Mengen, die nicht für energetische Zwecke verbraucht werden </t>
    </r>
    <r>
      <rPr>
        <vertAlign val="superscript"/>
        <sz val="11"/>
        <color theme="1"/>
        <rFont val="Trebuchet MS"/>
        <family val="2"/>
      </rPr>
      <t>*)</t>
    </r>
  </si>
  <si>
    <r>
      <t xml:space="preserve">Energieträgerabsatz an Endkunden in Österreich im Jahr </t>
    </r>
    <r>
      <rPr>
        <sz val="11"/>
        <color theme="9" tint="-0.249977111117893"/>
        <rFont val="Trebuchet MS"/>
        <family val="2"/>
      </rPr>
      <t>XXXX</t>
    </r>
  </si>
  <si>
    <t>Tonne</t>
  </si>
  <si>
    <t>1000 m³</t>
  </si>
  <si>
    <t>Liter</t>
  </si>
  <si>
    <t>Dichte</t>
  </si>
  <si>
    <t>Tonne/Liter</t>
  </si>
  <si>
    <t>Menge 
(Tonne / 1000 m³ /
/ Liter / GWh)</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</si>
</sst>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Trebuchet MS"/>
      <family val="2"/>
    </font>
    <font>
      <b/>
      <sz val="11"/>
      <color theme="1"/>
      <name val="Trebuchet MS"/>
      <family val="2"/>
    </font>
    <font>
      <sz val="9"/>
      <color theme="1"/>
      <name val="Trebuchet MS"/>
      <family val="2"/>
    </font>
    <font>
      <b/>
      <sz val="9"/>
      <color theme="9" tint="-0.249977111117893"/>
      <name val="Trebuchet MS"/>
      <family val="2"/>
    </font>
    <font>
      <b/>
      <sz val="9"/>
      <name val="Trebuchet MS"/>
      <family val="2"/>
    </font>
    <font>
      <vertAlign val="superscript"/>
      <sz val="11"/>
      <color theme="1"/>
      <name val="Trebuchet MS"/>
      <family val="2"/>
    </font>
    <font>
      <sz val="11"/>
      <color theme="9" tint="-0.249977111117893"/>
      <name val="Trebuchet MS"/>
      <family val="2"/>
    </font>
    <font>
      <sz val="11"/>
      <color rgb="FF9C6500"/>
      <name val="Trebuchet MS"/>
      <family val="2"/>
    </font>
    <font>
      <sz val="11"/>
      <color theme="0"/>
      <name val="Trebuchet MS"/>
      <family val="2"/>
    </font>
    <font>
      <sz val="11"/>
      <name val="Trebuchet MS"/>
      <family val="2"/>
    </font>
  </fonts>
  <fills count="4">
    <fill>
      <patternFill patternType="none"/>
    </fill>
    <fill>
      <patternFill patternType="gray125"/>
    </fill>
    <fill>
      <patternFill patternType="solid">
        <fgColor theme="9" tint="0.59999389629810485"/>
        <bgColor indexed="64"/>
      </patternFill>
    </fill>
    <fill>
      <patternFill patternType="solid">
        <fgColor rgb="FFFFEB9C"/>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0" fontId="7" fillId="3" borderId="0" applyNumberFormat="0" applyBorder="0" applyAlignment="0" applyProtection="0"/>
  </cellStyleXfs>
  <cellXfs count="55">
    <xf numFmtId="0" fontId="0" fillId="0" borderId="0" xfId="0"/>
    <xf numFmtId="0" fontId="0" fillId="0" borderId="0" xfId="0" applyAlignment="1">
      <alignment wrapText="1"/>
    </xf>
    <xf numFmtId="0" fontId="0" fillId="0" borderId="0" xfId="0"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9" xfId="0" applyBorder="1"/>
    <xf numFmtId="0" fontId="0" fillId="0" borderId="10" xfId="0" applyBorder="1"/>
    <xf numFmtId="0" fontId="0" fillId="0" borderId="11" xfId="0" applyBorder="1"/>
    <xf numFmtId="0" fontId="2" fillId="0" borderId="6"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16" xfId="0" applyBorder="1"/>
    <xf numFmtId="0" fontId="0" fillId="0" borderId="18" xfId="0" applyBorder="1" applyAlignment="1">
      <alignment horizontal="center"/>
    </xf>
    <xf numFmtId="0" fontId="0" fillId="0" borderId="3" xfId="0" applyBorder="1" applyAlignment="1">
      <alignment horizontal="center"/>
    </xf>
    <xf numFmtId="0" fontId="3" fillId="0" borderId="6" xfId="0" applyFont="1" applyBorder="1" applyAlignment="1">
      <alignment horizontal="center" wrapText="1"/>
    </xf>
    <xf numFmtId="0" fontId="4" fillId="0" borderId="6" xfId="0" applyFont="1" applyBorder="1" applyAlignment="1">
      <alignment horizontal="center" wrapText="1"/>
    </xf>
    <xf numFmtId="0" fontId="2" fillId="0" borderId="12" xfId="0" applyFont="1" applyBorder="1" applyAlignment="1">
      <alignment wrapText="1"/>
    </xf>
    <xf numFmtId="0" fontId="2" fillId="0" borderId="7" xfId="0" applyFont="1" applyBorder="1" applyAlignment="1">
      <alignment wrapText="1"/>
    </xf>
    <xf numFmtId="0" fontId="0" fillId="0" borderId="19" xfId="0" applyBorder="1"/>
    <xf numFmtId="0" fontId="0" fillId="0" borderId="20" xfId="0" applyBorder="1"/>
    <xf numFmtId="3" fontId="0" fillId="0" borderId="7" xfId="0" applyNumberFormat="1" applyBorder="1" applyAlignment="1">
      <alignment horizontal="center"/>
    </xf>
    <xf numFmtId="3" fontId="0" fillId="0" borderId="17" xfId="0" applyNumberFormat="1" applyBorder="1" applyAlignment="1">
      <alignment horizontal="center"/>
    </xf>
    <xf numFmtId="3" fontId="0" fillId="0" borderId="2" xfId="0" applyNumberFormat="1" applyBorder="1" applyAlignment="1">
      <alignment horizontal="center"/>
    </xf>
    <xf numFmtId="3" fontId="0" fillId="0" borderId="18" xfId="0" applyNumberFormat="1" applyBorder="1" applyAlignment="1">
      <alignment horizontal="center"/>
    </xf>
    <xf numFmtId="0" fontId="0" fillId="0" borderId="0" xfId="0" applyAlignment="1"/>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0" fillId="0" borderId="21" xfId="0" applyBorder="1" applyAlignment="1">
      <alignment horizontal="center"/>
    </xf>
    <xf numFmtId="0" fontId="1" fillId="0" borderId="12" xfId="0" applyFont="1" applyBorder="1" applyAlignment="1">
      <alignment horizontal="center" wrapText="1"/>
    </xf>
    <xf numFmtId="0" fontId="1" fillId="0" borderId="12" xfId="0" applyFont="1" applyBorder="1" applyAlignment="1">
      <alignment horizontal="center" wrapText="1"/>
    </xf>
    <xf numFmtId="0" fontId="2" fillId="0" borderId="0" xfId="0" applyFont="1" applyAlignment="1">
      <alignment horizontal="left"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0" fillId="0" borderId="22"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13" xfId="0" applyBorder="1" applyAlignment="1">
      <alignment horizontal="center" vertical="top" wrapText="1"/>
    </xf>
    <xf numFmtId="0" fontId="0" fillId="0" borderId="6" xfId="0" applyBorder="1" applyAlignment="1">
      <alignment horizontal="center" vertical="top" wrapText="1"/>
    </xf>
    <xf numFmtId="0" fontId="0" fillId="0" borderId="14" xfId="0" applyBorder="1" applyAlignment="1">
      <alignment horizontal="center" vertical="top" wrapText="1"/>
    </xf>
    <xf numFmtId="4" fontId="0" fillId="2" borderId="8" xfId="0" applyNumberFormat="1" applyFill="1" applyBorder="1" applyAlignment="1" applyProtection="1">
      <alignment horizontal="center"/>
      <protection locked="0"/>
    </xf>
    <xf numFmtId="0" fontId="8" fillId="0" borderId="0" xfId="0" applyFont="1"/>
    <xf numFmtId="0" fontId="2" fillId="0" borderId="23" xfId="0" applyFont="1" applyBorder="1" applyAlignment="1">
      <alignment horizontal="center" wrapText="1"/>
    </xf>
    <xf numFmtId="0" fontId="9" fillId="0" borderId="10" xfId="1" applyFont="1" applyFill="1" applyBorder="1"/>
    <xf numFmtId="0" fontId="0" fillId="0" borderId="10" xfId="0" applyFill="1" applyBorder="1"/>
    <xf numFmtId="4" fontId="0" fillId="2" borderId="7" xfId="0" applyNumberFormat="1" applyFill="1" applyBorder="1" applyAlignment="1" applyProtection="1">
      <alignment horizontal="center"/>
      <protection locked="0"/>
    </xf>
    <xf numFmtId="4" fontId="0" fillId="2" borderId="17" xfId="0" applyNumberFormat="1" applyFill="1" applyBorder="1" applyAlignment="1" applyProtection="1">
      <alignment horizontal="center"/>
      <protection locked="0"/>
    </xf>
    <xf numFmtId="4" fontId="0" fillId="0" borderId="3" xfId="0" applyNumberFormat="1" applyBorder="1" applyAlignment="1">
      <alignment horizontal="center"/>
    </xf>
    <xf numFmtId="4" fontId="0" fillId="2" borderId="2" xfId="0" applyNumberFormat="1" applyFill="1" applyBorder="1" applyAlignment="1" applyProtection="1">
      <alignment horizontal="center"/>
      <protection locked="0"/>
    </xf>
    <xf numFmtId="4" fontId="0" fillId="2" borderId="1" xfId="0" applyNumberFormat="1" applyFill="1" applyBorder="1" applyAlignment="1" applyProtection="1">
      <alignment horizontal="center"/>
      <protection locked="0"/>
    </xf>
    <xf numFmtId="4" fontId="0" fillId="2" borderId="18" xfId="0" applyNumberFormat="1" applyFill="1" applyBorder="1" applyAlignment="1" applyProtection="1">
      <alignment horizontal="center"/>
      <protection locked="0"/>
    </xf>
    <xf numFmtId="4" fontId="0" fillId="0" borderId="2" xfId="0" applyNumberFormat="1" applyBorder="1" applyAlignment="1" applyProtection="1">
      <alignment horizontal="center"/>
    </xf>
    <xf numFmtId="4" fontId="0" fillId="0" borderId="18" xfId="0" applyNumberFormat="1" applyBorder="1" applyAlignment="1" applyProtection="1">
      <alignment horizontal="center"/>
    </xf>
    <xf numFmtId="0" fontId="2" fillId="2" borderId="10" xfId="0" applyFont="1" applyFill="1" applyBorder="1" applyAlignment="1" applyProtection="1">
      <alignment horizontal="center"/>
      <protection locked="0"/>
    </xf>
  </cellXfs>
  <cellStyles count="2">
    <cellStyle name="Neutral" xfId="1" builtinId="28"/>
    <cellStyle name="Standard" xfId="0" builtinId="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abSelected="1" workbookViewId="0">
      <selection activeCell="C10" sqref="C10"/>
    </sheetView>
  </sheetViews>
  <sheetFormatPr baseColWidth="10" defaultRowHeight="16.5" x14ac:dyDescent="0.3"/>
  <cols>
    <col min="1" max="1" width="32.375" bestFit="1" customWidth="1"/>
    <col min="2" max="2" width="9.75" style="2" customWidth="1"/>
    <col min="3" max="8" width="19.375" style="2" customWidth="1"/>
    <col min="10" max="10" width="13.625" customWidth="1"/>
  </cols>
  <sheetData>
    <row r="1" spans="1:13" s="1" customFormat="1" ht="50.25" customHeight="1" thickBot="1" x14ac:dyDescent="0.35">
      <c r="A1" s="34" t="s">
        <v>0</v>
      </c>
      <c r="B1" s="32" t="s">
        <v>34</v>
      </c>
      <c r="C1" s="36" t="s">
        <v>41</v>
      </c>
      <c r="D1" s="37"/>
      <c r="E1" s="38" t="s">
        <v>40</v>
      </c>
      <c r="F1" s="39"/>
      <c r="G1" s="38" t="s">
        <v>36</v>
      </c>
      <c r="H1" s="40"/>
      <c r="J1" s="30" t="s">
        <v>32</v>
      </c>
      <c r="K1" s="30"/>
      <c r="M1" s="29" t="s">
        <v>45</v>
      </c>
    </row>
    <row r="2" spans="1:13" s="1" customFormat="1" ht="48.75" customHeight="1" thickBot="1" x14ac:dyDescent="0.4">
      <c r="A2" s="35"/>
      <c r="B2" s="33"/>
      <c r="C2" s="14" t="s">
        <v>47</v>
      </c>
      <c r="D2" s="8" t="s">
        <v>1</v>
      </c>
      <c r="E2" s="14" t="s">
        <v>47</v>
      </c>
      <c r="F2" s="9" t="s">
        <v>1</v>
      </c>
      <c r="G2" s="15" t="s">
        <v>47</v>
      </c>
      <c r="H2" s="10" t="s">
        <v>1</v>
      </c>
      <c r="J2" s="17" t="s">
        <v>33</v>
      </c>
      <c r="K2" s="16" t="s">
        <v>34</v>
      </c>
      <c r="M2" s="43" t="s">
        <v>46</v>
      </c>
    </row>
    <row r="3" spans="1:13" ht="17.25" x14ac:dyDescent="0.35">
      <c r="A3" s="5" t="s">
        <v>2</v>
      </c>
      <c r="B3" s="25" t="s">
        <v>42</v>
      </c>
      <c r="C3" s="46"/>
      <c r="D3" s="4">
        <f>C3*J3*0.278</f>
        <v>0</v>
      </c>
      <c r="E3" s="49"/>
      <c r="F3" s="3">
        <f>E3*J3*0.278</f>
        <v>0</v>
      </c>
      <c r="G3" s="52">
        <f>C3-E3</f>
        <v>0</v>
      </c>
      <c r="H3" s="3">
        <f>D3-F3</f>
        <v>0</v>
      </c>
      <c r="J3" s="18">
        <v>2.7699999999999999E-2</v>
      </c>
      <c r="K3" t="s">
        <v>29</v>
      </c>
      <c r="M3" s="42" t="s">
        <v>44</v>
      </c>
    </row>
    <row r="4" spans="1:13" ht="17.25" x14ac:dyDescent="0.35">
      <c r="A4" s="6" t="s">
        <v>3</v>
      </c>
      <c r="B4" s="26" t="s">
        <v>42</v>
      </c>
      <c r="C4" s="41"/>
      <c r="D4" s="4">
        <f t="shared" ref="D4:D28" si="0">C4*J4*0.278</f>
        <v>0</v>
      </c>
      <c r="E4" s="50"/>
      <c r="F4" s="3">
        <f t="shared" ref="F4:F28" si="1">E4*J4*0.278</f>
        <v>0</v>
      </c>
      <c r="G4" s="52">
        <f t="shared" ref="G4:G32" si="2">C4-E4</f>
        <v>0</v>
      </c>
      <c r="H4" s="3">
        <f t="shared" ref="H4:H32" si="3">D4-F4</f>
        <v>0</v>
      </c>
      <c r="J4" s="19">
        <v>1.8100000000000002E-2</v>
      </c>
      <c r="K4" t="s">
        <v>29</v>
      </c>
      <c r="M4" s="42" t="s">
        <v>42</v>
      </c>
    </row>
    <row r="5" spans="1:13" ht="17.25" x14ac:dyDescent="0.35">
      <c r="A5" s="6" t="s">
        <v>4</v>
      </c>
      <c r="B5" s="26" t="s">
        <v>42</v>
      </c>
      <c r="C5" s="41"/>
      <c r="D5" s="4">
        <f t="shared" si="0"/>
        <v>0</v>
      </c>
      <c r="E5" s="50"/>
      <c r="F5" s="3">
        <f t="shared" si="1"/>
        <v>0</v>
      </c>
      <c r="G5" s="52">
        <f t="shared" si="2"/>
        <v>0</v>
      </c>
      <c r="H5" s="3">
        <f t="shared" si="3"/>
        <v>0</v>
      </c>
      <c r="J5" s="19">
        <v>2.9000000000000001E-2</v>
      </c>
      <c r="K5" t="s">
        <v>29</v>
      </c>
    </row>
    <row r="6" spans="1:13" ht="17.25" x14ac:dyDescent="0.35">
      <c r="A6" s="44" t="s">
        <v>5</v>
      </c>
      <c r="B6" s="54" t="s">
        <v>44</v>
      </c>
      <c r="C6" s="41"/>
      <c r="D6" s="4">
        <f>IF(B6="Tonne", C6*J6*0.278, C6*J6*0.278*M6)</f>
        <v>0</v>
      </c>
      <c r="E6" s="50"/>
      <c r="F6" s="3">
        <f>IF(B6="Tonne", E6*J6*0.278, E6*J6*0.278*M6)</f>
        <v>0</v>
      </c>
      <c r="G6" s="52">
        <f t="shared" si="2"/>
        <v>0</v>
      </c>
      <c r="H6" s="3">
        <f t="shared" si="3"/>
        <v>0</v>
      </c>
      <c r="J6" s="19">
        <v>4.2000000000000003E-2</v>
      </c>
      <c r="K6" t="s">
        <v>29</v>
      </c>
      <c r="M6">
        <v>7.4689999999999999E-4</v>
      </c>
    </row>
    <row r="7" spans="1:13" ht="17.25" x14ac:dyDescent="0.35">
      <c r="A7" s="44" t="s">
        <v>6</v>
      </c>
      <c r="B7" s="54" t="s">
        <v>44</v>
      </c>
      <c r="C7" s="41"/>
      <c r="D7" s="4">
        <f t="shared" ref="D7:D10" si="4">IF(B7="Tonne", C7*J7*0.278, C7*J7*0.278*M7)</f>
        <v>0</v>
      </c>
      <c r="E7" s="50"/>
      <c r="F7" s="3">
        <f>IF(B7="Tonne", E7*J7*0.278, E7*J7*0.278*M7)</f>
        <v>0</v>
      </c>
      <c r="G7" s="52">
        <f t="shared" si="2"/>
        <v>0</v>
      </c>
      <c r="H7" s="3">
        <f t="shared" si="3"/>
        <v>0</v>
      </c>
      <c r="J7" s="19">
        <v>4.2599999999999999E-2</v>
      </c>
      <c r="K7" t="s">
        <v>29</v>
      </c>
      <c r="M7">
        <v>8.3739999999999997E-4</v>
      </c>
    </row>
    <row r="8" spans="1:13" ht="17.25" x14ac:dyDescent="0.35">
      <c r="A8" s="44" t="s">
        <v>7</v>
      </c>
      <c r="B8" s="54" t="s">
        <v>44</v>
      </c>
      <c r="C8" s="41"/>
      <c r="D8" s="4">
        <f t="shared" si="4"/>
        <v>0</v>
      </c>
      <c r="E8" s="50"/>
      <c r="F8" s="3">
        <f>IF(B8="Tonne", E8*J8*0.278, E8*J8*0.278*M8)</f>
        <v>0</v>
      </c>
      <c r="G8" s="52">
        <f t="shared" si="2"/>
        <v>0</v>
      </c>
      <c r="H8" s="3">
        <f t="shared" si="3"/>
        <v>0</v>
      </c>
      <c r="J8" s="19">
        <v>4.3400000000000001E-2</v>
      </c>
      <c r="K8" t="s">
        <v>29</v>
      </c>
      <c r="M8">
        <v>7.9509999999999997E-4</v>
      </c>
    </row>
    <row r="9" spans="1:13" ht="17.25" x14ac:dyDescent="0.35">
      <c r="A9" s="44" t="s">
        <v>30</v>
      </c>
      <c r="B9" s="54" t="s">
        <v>44</v>
      </c>
      <c r="C9" s="41"/>
      <c r="D9" s="4">
        <f t="shared" si="4"/>
        <v>0</v>
      </c>
      <c r="E9" s="50"/>
      <c r="F9" s="3">
        <f>IF(B9="Tonne", E9*J9*0.278, E9*J9*0.278*M9)</f>
        <v>0</v>
      </c>
      <c r="G9" s="52">
        <f t="shared" si="2"/>
        <v>0</v>
      </c>
      <c r="H9" s="3">
        <f t="shared" si="3"/>
        <v>0</v>
      </c>
      <c r="J9" s="19">
        <v>4.2900000000000001E-2</v>
      </c>
      <c r="K9" t="s">
        <v>29</v>
      </c>
      <c r="M9">
        <v>8.4290000000000005E-4</v>
      </c>
    </row>
    <row r="10" spans="1:13" ht="17.25" x14ac:dyDescent="0.35">
      <c r="A10" s="44" t="s">
        <v>8</v>
      </c>
      <c r="B10" s="54" t="s">
        <v>44</v>
      </c>
      <c r="C10" s="41"/>
      <c r="D10" s="4">
        <f t="shared" si="4"/>
        <v>0</v>
      </c>
      <c r="E10" s="50"/>
      <c r="F10" s="3">
        <f>IF(B10="Tonne", E10*J10*0.278, E10*J10*0.278*M10)</f>
        <v>0</v>
      </c>
      <c r="G10" s="52">
        <f t="shared" si="2"/>
        <v>0</v>
      </c>
      <c r="H10" s="3">
        <f t="shared" si="3"/>
        <v>0</v>
      </c>
      <c r="J10" s="19">
        <v>4.1000000000000002E-2</v>
      </c>
      <c r="K10" t="s">
        <v>29</v>
      </c>
      <c r="M10">
        <v>9.6509999999999999E-4</v>
      </c>
    </row>
    <row r="11" spans="1:13" ht="17.25" x14ac:dyDescent="0.35">
      <c r="A11" s="45" t="s">
        <v>9</v>
      </c>
      <c r="B11" s="26" t="s">
        <v>42</v>
      </c>
      <c r="C11" s="41"/>
      <c r="D11" s="4">
        <f t="shared" si="0"/>
        <v>0</v>
      </c>
      <c r="E11" s="50"/>
      <c r="F11" s="3">
        <f t="shared" si="1"/>
        <v>0</v>
      </c>
      <c r="G11" s="52">
        <f t="shared" si="2"/>
        <v>0</v>
      </c>
      <c r="H11" s="3">
        <f t="shared" si="3"/>
        <v>0</v>
      </c>
      <c r="J11" s="19">
        <v>4.5999999999999999E-2</v>
      </c>
      <c r="K11" t="s">
        <v>29</v>
      </c>
    </row>
    <row r="12" spans="1:13" ht="17.25" x14ac:dyDescent="0.35">
      <c r="A12" s="45" t="s">
        <v>10</v>
      </c>
      <c r="B12" s="26" t="s">
        <v>43</v>
      </c>
      <c r="C12" s="41"/>
      <c r="D12" s="4">
        <f t="shared" si="0"/>
        <v>0</v>
      </c>
      <c r="E12" s="50"/>
      <c r="F12" s="3">
        <f t="shared" si="1"/>
        <v>0</v>
      </c>
      <c r="G12" s="52">
        <f t="shared" si="2"/>
        <v>0</v>
      </c>
      <c r="H12" s="3">
        <f t="shared" si="3"/>
        <v>0</v>
      </c>
      <c r="J12" s="19">
        <v>3.6200000000000003E-2</v>
      </c>
      <c r="K12" t="s">
        <v>35</v>
      </c>
    </row>
    <row r="13" spans="1:13" ht="17.25" x14ac:dyDescent="0.35">
      <c r="A13" s="45" t="s">
        <v>11</v>
      </c>
      <c r="B13" s="26" t="s">
        <v>42</v>
      </c>
      <c r="C13" s="41"/>
      <c r="D13" s="4">
        <f t="shared" si="0"/>
        <v>0</v>
      </c>
      <c r="E13" s="50"/>
      <c r="F13" s="3">
        <f t="shared" si="1"/>
        <v>0</v>
      </c>
      <c r="G13" s="52">
        <f t="shared" si="2"/>
        <v>0</v>
      </c>
      <c r="H13" s="3">
        <f t="shared" si="3"/>
        <v>0</v>
      </c>
      <c r="J13" s="19">
        <v>1.43E-2</v>
      </c>
      <c r="K13" t="s">
        <v>29</v>
      </c>
    </row>
    <row r="14" spans="1:13" ht="17.25" x14ac:dyDescent="0.35">
      <c r="A14" s="45" t="s">
        <v>12</v>
      </c>
      <c r="B14" s="26" t="s">
        <v>42</v>
      </c>
      <c r="C14" s="41"/>
      <c r="D14" s="4">
        <f t="shared" si="0"/>
        <v>0</v>
      </c>
      <c r="E14" s="50"/>
      <c r="F14" s="3">
        <f t="shared" si="1"/>
        <v>0</v>
      </c>
      <c r="G14" s="52">
        <f t="shared" si="2"/>
        <v>0</v>
      </c>
      <c r="H14" s="3">
        <f t="shared" si="3"/>
        <v>0</v>
      </c>
      <c r="J14" s="19">
        <v>1.77E-2</v>
      </c>
      <c r="K14" t="s">
        <v>29</v>
      </c>
    </row>
    <row r="15" spans="1:13" ht="17.25" x14ac:dyDescent="0.35">
      <c r="A15" s="45" t="s">
        <v>31</v>
      </c>
      <c r="B15" s="26" t="s">
        <v>42</v>
      </c>
      <c r="C15" s="41"/>
      <c r="D15" s="4">
        <f t="shared" si="0"/>
        <v>0</v>
      </c>
      <c r="E15" s="50"/>
      <c r="F15" s="3">
        <f t="shared" si="1"/>
        <v>0</v>
      </c>
      <c r="G15" s="52">
        <f t="shared" si="2"/>
        <v>0</v>
      </c>
      <c r="H15" s="3">
        <f t="shared" si="3"/>
        <v>0</v>
      </c>
      <c r="J15" s="19">
        <v>1.7299999999999999E-2</v>
      </c>
      <c r="K15" t="s">
        <v>29</v>
      </c>
    </row>
    <row r="16" spans="1:13" ht="17.25" x14ac:dyDescent="0.35">
      <c r="A16" s="45" t="s">
        <v>13</v>
      </c>
      <c r="B16" s="26" t="s">
        <v>42</v>
      </c>
      <c r="C16" s="41"/>
      <c r="D16" s="4">
        <f t="shared" si="0"/>
        <v>0</v>
      </c>
      <c r="E16" s="50"/>
      <c r="F16" s="3">
        <f t="shared" si="1"/>
        <v>0</v>
      </c>
      <c r="G16" s="52">
        <f t="shared" si="2"/>
        <v>0</v>
      </c>
      <c r="H16" s="3">
        <f t="shared" si="3"/>
        <v>0</v>
      </c>
      <c r="J16" s="19">
        <v>1.0699999999999999E-2</v>
      </c>
      <c r="K16" t="s">
        <v>29</v>
      </c>
    </row>
    <row r="17" spans="1:13" ht="17.25" x14ac:dyDescent="0.35">
      <c r="A17" s="45" t="s">
        <v>14</v>
      </c>
      <c r="B17" s="26" t="s">
        <v>42</v>
      </c>
      <c r="C17" s="41"/>
      <c r="D17" s="4">
        <f t="shared" si="0"/>
        <v>0</v>
      </c>
      <c r="E17" s="50"/>
      <c r="F17" s="3">
        <f t="shared" si="1"/>
        <v>0</v>
      </c>
      <c r="G17" s="52">
        <f t="shared" si="2"/>
        <v>0</v>
      </c>
      <c r="H17" s="3">
        <f t="shared" si="3"/>
        <v>0</v>
      </c>
      <c r="J17" s="19">
        <v>8.8000000000000005E-3</v>
      </c>
      <c r="K17" t="s">
        <v>29</v>
      </c>
    </row>
    <row r="18" spans="1:13" ht="17.25" x14ac:dyDescent="0.35">
      <c r="A18" s="45" t="s">
        <v>15</v>
      </c>
      <c r="B18" s="26" t="s">
        <v>43</v>
      </c>
      <c r="C18" s="41"/>
      <c r="D18" s="4">
        <f t="shared" si="0"/>
        <v>0</v>
      </c>
      <c r="E18" s="50"/>
      <c r="F18" s="3">
        <f t="shared" si="1"/>
        <v>0</v>
      </c>
      <c r="G18" s="52">
        <f t="shared" si="2"/>
        <v>0</v>
      </c>
      <c r="H18" s="3">
        <f t="shared" si="3"/>
        <v>0</v>
      </c>
      <c r="J18" s="19">
        <v>1.9900000000000001E-2</v>
      </c>
      <c r="K18" t="s">
        <v>35</v>
      </c>
    </row>
    <row r="19" spans="1:13" ht="17.25" x14ac:dyDescent="0.35">
      <c r="A19" s="44" t="s">
        <v>16</v>
      </c>
      <c r="B19" s="54" t="s">
        <v>44</v>
      </c>
      <c r="C19" s="41"/>
      <c r="D19" s="4">
        <f t="shared" ref="D19" si="5">IF(B19="Tonne", C19*J19*0.278, C19*J19*0.278*M19)</f>
        <v>0</v>
      </c>
      <c r="E19" s="50"/>
      <c r="F19" s="3">
        <f>IF(B19="Tonne", E19*J19*0.278, E19*J19*0.278*M19)</f>
        <v>0</v>
      </c>
      <c r="G19" s="52">
        <f t="shared" si="2"/>
        <v>0</v>
      </c>
      <c r="H19" s="3">
        <f t="shared" si="3"/>
        <v>0</v>
      </c>
      <c r="J19" s="19">
        <v>3.6600000000000001E-2</v>
      </c>
      <c r="K19" t="s">
        <v>29</v>
      </c>
      <c r="M19">
        <v>8.8290000000000005E-4</v>
      </c>
    </row>
    <row r="20" spans="1:13" ht="17.25" x14ac:dyDescent="0.35">
      <c r="A20" s="45" t="s">
        <v>17</v>
      </c>
      <c r="B20" s="26" t="s">
        <v>42</v>
      </c>
      <c r="C20" s="41"/>
      <c r="D20" s="4">
        <f t="shared" si="0"/>
        <v>0</v>
      </c>
      <c r="E20" s="50"/>
      <c r="F20" s="3">
        <f t="shared" si="1"/>
        <v>0</v>
      </c>
      <c r="G20" s="52">
        <f t="shared" si="2"/>
        <v>0</v>
      </c>
      <c r="H20" s="3">
        <f t="shared" si="3"/>
        <v>0</v>
      </c>
      <c r="J20" s="19">
        <v>1.9300000000000001E-2</v>
      </c>
      <c r="K20" t="s">
        <v>29</v>
      </c>
    </row>
    <row r="21" spans="1:13" ht="17.25" x14ac:dyDescent="0.35">
      <c r="A21" s="45" t="s">
        <v>18</v>
      </c>
      <c r="B21" s="26" t="s">
        <v>42</v>
      </c>
      <c r="C21" s="41"/>
      <c r="D21" s="4">
        <f t="shared" si="0"/>
        <v>0</v>
      </c>
      <c r="E21" s="50"/>
      <c r="F21" s="3">
        <f t="shared" si="1"/>
        <v>0</v>
      </c>
      <c r="G21" s="52">
        <f t="shared" si="2"/>
        <v>0</v>
      </c>
      <c r="H21" s="3">
        <f t="shared" si="3"/>
        <v>0</v>
      </c>
      <c r="J21" s="19">
        <v>8.8000000000000005E-3</v>
      </c>
      <c r="K21" t="s">
        <v>29</v>
      </c>
    </row>
    <row r="22" spans="1:13" ht="17.25" x14ac:dyDescent="0.35">
      <c r="A22" s="45" t="s">
        <v>19</v>
      </c>
      <c r="B22" s="26" t="s">
        <v>43</v>
      </c>
      <c r="C22" s="41"/>
      <c r="D22" s="4">
        <f t="shared" si="0"/>
        <v>0</v>
      </c>
      <c r="E22" s="50"/>
      <c r="F22" s="3">
        <f t="shared" si="1"/>
        <v>0</v>
      </c>
      <c r="G22" s="52">
        <f t="shared" si="2"/>
        <v>0</v>
      </c>
      <c r="H22" s="3">
        <f t="shared" si="3"/>
        <v>0</v>
      </c>
      <c r="J22" s="19">
        <v>3.1600000000000003E-2</v>
      </c>
      <c r="K22" t="s">
        <v>35</v>
      </c>
    </row>
    <row r="23" spans="1:13" ht="17.25" x14ac:dyDescent="0.35">
      <c r="A23" s="45" t="s">
        <v>20</v>
      </c>
      <c r="B23" s="26" t="s">
        <v>42</v>
      </c>
      <c r="C23" s="41"/>
      <c r="D23" s="4">
        <f t="shared" si="0"/>
        <v>0</v>
      </c>
      <c r="E23" s="50"/>
      <c r="F23" s="3">
        <f t="shared" si="1"/>
        <v>0</v>
      </c>
      <c r="G23" s="52">
        <f t="shared" si="2"/>
        <v>0</v>
      </c>
      <c r="H23" s="3">
        <f t="shared" si="3"/>
        <v>0</v>
      </c>
      <c r="J23" s="19">
        <v>3.5000000000000003E-2</v>
      </c>
      <c r="K23" t="s">
        <v>29</v>
      </c>
    </row>
    <row r="24" spans="1:13" ht="17.25" x14ac:dyDescent="0.35">
      <c r="A24" s="45" t="s">
        <v>21</v>
      </c>
      <c r="B24" s="26" t="s">
        <v>43</v>
      </c>
      <c r="C24" s="41"/>
      <c r="D24" s="4">
        <f t="shared" si="0"/>
        <v>0</v>
      </c>
      <c r="E24" s="50"/>
      <c r="F24" s="3">
        <f t="shared" si="1"/>
        <v>0</v>
      </c>
      <c r="G24" s="52">
        <f t="shared" si="2"/>
        <v>0</v>
      </c>
      <c r="H24" s="3">
        <f t="shared" si="3"/>
        <v>0</v>
      </c>
      <c r="J24" s="19">
        <v>3.8E-3</v>
      </c>
      <c r="K24" t="s">
        <v>35</v>
      </c>
    </row>
    <row r="25" spans="1:13" ht="17.25" x14ac:dyDescent="0.35">
      <c r="A25" s="45" t="s">
        <v>22</v>
      </c>
      <c r="B25" s="26" t="s">
        <v>43</v>
      </c>
      <c r="C25" s="41"/>
      <c r="D25" s="4">
        <f t="shared" si="0"/>
        <v>0</v>
      </c>
      <c r="E25" s="50"/>
      <c r="F25" s="3">
        <f t="shared" si="1"/>
        <v>0</v>
      </c>
      <c r="G25" s="52">
        <f t="shared" si="2"/>
        <v>0</v>
      </c>
      <c r="H25" s="3">
        <f t="shared" si="3"/>
        <v>0</v>
      </c>
      <c r="J25" s="19">
        <v>1.89E-2</v>
      </c>
      <c r="K25" t="s">
        <v>35</v>
      </c>
    </row>
    <row r="26" spans="1:13" ht="17.25" x14ac:dyDescent="0.35">
      <c r="A26" s="45" t="s">
        <v>23</v>
      </c>
      <c r="B26" s="26" t="s">
        <v>42</v>
      </c>
      <c r="C26" s="41"/>
      <c r="D26" s="4">
        <f t="shared" si="0"/>
        <v>0</v>
      </c>
      <c r="E26" s="50"/>
      <c r="F26" s="3">
        <f t="shared" si="1"/>
        <v>0</v>
      </c>
      <c r="G26" s="52">
        <f t="shared" si="2"/>
        <v>0</v>
      </c>
      <c r="H26" s="3">
        <f t="shared" si="3"/>
        <v>0</v>
      </c>
      <c r="J26" s="19">
        <v>3.1E-2</v>
      </c>
      <c r="K26" t="s">
        <v>29</v>
      </c>
    </row>
    <row r="27" spans="1:13" ht="17.25" x14ac:dyDescent="0.35">
      <c r="A27" s="45" t="s">
        <v>24</v>
      </c>
      <c r="B27" s="26" t="s">
        <v>43</v>
      </c>
      <c r="C27" s="41"/>
      <c r="D27" s="4">
        <f t="shared" si="0"/>
        <v>0</v>
      </c>
      <c r="E27" s="50"/>
      <c r="F27" s="3">
        <f t="shared" si="1"/>
        <v>0</v>
      </c>
      <c r="G27" s="52">
        <f t="shared" si="2"/>
        <v>0</v>
      </c>
      <c r="H27" s="3">
        <f t="shared" si="3"/>
        <v>0</v>
      </c>
      <c r="J27" s="19">
        <v>1.7999999999999999E-2</v>
      </c>
      <c r="K27" t="s">
        <v>35</v>
      </c>
    </row>
    <row r="28" spans="1:13" ht="17.25" x14ac:dyDescent="0.35">
      <c r="A28" s="44" t="s">
        <v>25</v>
      </c>
      <c r="B28" s="54" t="s">
        <v>44</v>
      </c>
      <c r="C28" s="41"/>
      <c r="D28" s="4">
        <f t="shared" ref="D28:D29" si="6">IF(B28="Tonne", C28*J28*0.278, C28*J28*0.278*M28)</f>
        <v>0</v>
      </c>
      <c r="E28" s="50"/>
      <c r="F28" s="3">
        <f>IF(B28="Tonne", E28*J28*0.278, E28*J28*0.278*M28)</f>
        <v>0</v>
      </c>
      <c r="G28" s="52">
        <f t="shared" si="2"/>
        <v>0</v>
      </c>
      <c r="H28" s="3">
        <f t="shared" si="3"/>
        <v>0</v>
      </c>
      <c r="J28" s="19">
        <v>3.09E-2</v>
      </c>
      <c r="K28" t="s">
        <v>29</v>
      </c>
      <c r="M28">
        <v>7.94E-4</v>
      </c>
    </row>
    <row r="29" spans="1:13" ht="17.25" x14ac:dyDescent="0.35">
      <c r="A29" s="44" t="s">
        <v>26</v>
      </c>
      <c r="B29" s="54" t="s">
        <v>44</v>
      </c>
      <c r="C29" s="41"/>
      <c r="D29" s="4">
        <f t="shared" si="6"/>
        <v>0</v>
      </c>
      <c r="E29" s="50"/>
      <c r="F29" s="3">
        <f>IF(B29="Tonne", E29*J29*0.278, E29*J29*0.278*M29)</f>
        <v>0</v>
      </c>
      <c r="G29" s="52">
        <f t="shared" ref="G29:G30" si="7">C29-E29</f>
        <v>0</v>
      </c>
      <c r="H29" s="3">
        <f t="shared" ref="H29:H30" si="8">D29-F29</f>
        <v>0</v>
      </c>
      <c r="J29" s="19">
        <v>3.6600000000000001E-2</v>
      </c>
      <c r="K29" t="s">
        <v>29</v>
      </c>
      <c r="M29">
        <v>8.8290000000000005E-4</v>
      </c>
    </row>
    <row r="30" spans="1:13" ht="17.25" x14ac:dyDescent="0.35">
      <c r="A30" s="6" t="s">
        <v>27</v>
      </c>
      <c r="B30" s="26" t="s">
        <v>42</v>
      </c>
      <c r="C30" s="41"/>
      <c r="D30" s="4">
        <f t="shared" ref="D29:D30" si="9">C30*J30*0.278</f>
        <v>0</v>
      </c>
      <c r="E30" s="50"/>
      <c r="F30" s="3">
        <f t="shared" ref="F29:F30" si="10">E30*J30*0.278</f>
        <v>0</v>
      </c>
      <c r="G30" s="52">
        <f t="shared" si="7"/>
        <v>0</v>
      </c>
      <c r="H30" s="3">
        <f t="shared" si="8"/>
        <v>0</v>
      </c>
      <c r="J30" s="19">
        <v>8.2000000000000007E-3</v>
      </c>
      <c r="K30" t="s">
        <v>29</v>
      </c>
    </row>
    <row r="31" spans="1:13" ht="17.25" x14ac:dyDescent="0.35">
      <c r="A31" s="6" t="s">
        <v>37</v>
      </c>
      <c r="B31" s="26" t="s">
        <v>1</v>
      </c>
      <c r="C31" s="41"/>
      <c r="D31" s="20">
        <f>C31</f>
        <v>0</v>
      </c>
      <c r="E31" s="50"/>
      <c r="F31" s="22">
        <f>E31</f>
        <v>0</v>
      </c>
      <c r="G31" s="52">
        <f t="shared" si="2"/>
        <v>0</v>
      </c>
      <c r="H31" s="3">
        <f t="shared" si="3"/>
        <v>0</v>
      </c>
    </row>
    <row r="32" spans="1:13" ht="18" thickBot="1" x14ac:dyDescent="0.4">
      <c r="A32" s="7" t="s">
        <v>38</v>
      </c>
      <c r="B32" s="27" t="s">
        <v>1</v>
      </c>
      <c r="C32" s="47"/>
      <c r="D32" s="21">
        <f>C32</f>
        <v>0</v>
      </c>
      <c r="E32" s="51"/>
      <c r="F32" s="23">
        <f>E32</f>
        <v>0</v>
      </c>
      <c r="G32" s="53">
        <f t="shared" si="2"/>
        <v>0</v>
      </c>
      <c r="H32" s="12">
        <f t="shared" si="3"/>
        <v>0</v>
      </c>
    </row>
    <row r="33" spans="1:8" ht="17.25" thickBot="1" x14ac:dyDescent="0.35">
      <c r="A33" s="11" t="s">
        <v>28</v>
      </c>
      <c r="B33" s="28"/>
      <c r="C33" s="48">
        <f>SUM(C3:C32)</f>
        <v>0</v>
      </c>
      <c r="D33" s="13">
        <f t="shared" ref="D33:H33" si="11">SUM(D3:D32)</f>
        <v>0</v>
      </c>
      <c r="E33" s="48">
        <f t="shared" si="11"/>
        <v>0</v>
      </c>
      <c r="F33" s="13">
        <f t="shared" si="11"/>
        <v>0</v>
      </c>
      <c r="G33" s="48">
        <f t="shared" si="11"/>
        <v>0</v>
      </c>
      <c r="H33" s="13">
        <f t="shared" si="11"/>
        <v>0</v>
      </c>
    </row>
    <row r="35" spans="1:8" x14ac:dyDescent="0.3">
      <c r="A35" s="24"/>
      <c r="C35" s="24"/>
      <c r="D35" s="24"/>
      <c r="E35" s="31" t="s">
        <v>39</v>
      </c>
      <c r="F35" s="31"/>
      <c r="G35" s="24"/>
      <c r="H35" s="24"/>
    </row>
    <row r="36" spans="1:8" x14ac:dyDescent="0.3">
      <c r="E36" s="31"/>
      <c r="F36" s="31"/>
    </row>
    <row r="37" spans="1:8" x14ac:dyDescent="0.3">
      <c r="E37" s="31"/>
      <c r="F37" s="31"/>
    </row>
    <row r="38" spans="1:8" ht="108" customHeight="1" x14ac:dyDescent="0.3">
      <c r="E38" s="31"/>
      <c r="F38" s="31"/>
    </row>
  </sheetData>
  <sheetProtection password="C6A0" sheet="1" objects="1" scenarios="1" selectLockedCells="1"/>
  <mergeCells count="7">
    <mergeCell ref="J1:K1"/>
    <mergeCell ref="E35:F38"/>
    <mergeCell ref="B1:B2"/>
    <mergeCell ref="A1:A2"/>
    <mergeCell ref="C1:D1"/>
    <mergeCell ref="E1:F1"/>
    <mergeCell ref="G1:H1"/>
  </mergeCells>
  <conditionalFormatting sqref="C6">
    <cfRule type="expression" dxfId="0" priority="1">
      <formula>"B6 = ""Tonne"""</formula>
    </cfRule>
  </conditionalFormatting>
  <dataValidations count="1">
    <dataValidation type="list" allowBlank="1" showInputMessage="1" showErrorMessage="1" sqref="B6:B10 B19 B28:B29">
      <formula1>$M$3:$M$4</formula1>
    </dataValidation>
  </dataValidations>
  <pageMargins left="0.70866141732283472" right="0.70866141732283472" top="0.78740157480314965" bottom="0.78740157480314965" header="0.31496062992125984" footer="0.31496062992125984"/>
  <pageSetup paperSize="9" scale="66" orientation="landscape" r:id="rId1"/>
  <headerFooter>
    <oddFooter>&amp;LErstellt von WKÖ/UP nach BMWFW-Vorlage&amp;RJänner 2015</oddFooter>
  </headerFooter>
  <ignoredErrors>
    <ignoredError sqref="F19 D19"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Energieträger-Umrechnung</vt:lpstr>
    </vt:vector>
  </TitlesOfParts>
  <Company>WKO Inhouse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Hübsch Claudia, DI, WKÖ Up</dc:creator>
  <cp:lastModifiedBy>Hübsch Claudia, DI, WKÖ Up</cp:lastModifiedBy>
  <cp:lastPrinted>2015-01-21T13:50:00Z</cp:lastPrinted>
  <dcterms:created xsi:type="dcterms:W3CDTF">2015-01-20T09:07:52Z</dcterms:created>
  <dcterms:modified xsi:type="dcterms:W3CDTF">2015-02-03T15:52:46Z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1513518084</vt:i4>
  </property>
  <property fmtid="{D5CDD505-2E9C-101B-9397-08002B2CF9AE}" pid="3" name="_NewReviewCycle">
    <vt:lpwstr/>
  </property>
  <property fmtid="{D5CDD505-2E9C-101B-9397-08002B2CF9AE}" pid="4" name="_EmailSubject">
    <vt:lpwstr>wko.at/energieeffizienz - UPDATE ONLINE</vt:lpwstr>
  </property>
  <property fmtid="{D5CDD505-2E9C-101B-9397-08002B2CF9AE}" pid="5" name="_AuthorEmail">
    <vt:lpwstr>Verena.Gartner@wko.at</vt:lpwstr>
  </property>
  <property fmtid="{D5CDD505-2E9C-101B-9397-08002B2CF9AE}" pid="6" name="_AuthorEmailDisplayName">
    <vt:lpwstr>Gartner Verena, MMag, WKÖ Up</vt:lpwstr>
  </property>
  <property fmtid="{D5CDD505-2E9C-101B-9397-08002B2CF9AE}" pid="7" name="_PreviousAdHocReviewCycleID">
    <vt:i4>1513518084</vt:i4>
  </property>
</Properties>
</file>